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NDELU - VÝUKA - INEK1\VÝUKA ZS AR 2023-2024\"/>
    </mc:Choice>
  </mc:AlternateContent>
  <xr:revisionPtr revIDLastSave="0" documentId="13_ncr:1_{C87DBE9D-5C62-45A5-9050-730C393F4FD2}" xr6:coauthVersionLast="47" xr6:coauthVersionMax="47" xr10:uidLastSave="{00000000-0000-0000-0000-000000000000}"/>
  <bookViews>
    <workbookView xWindow="-110" yWindow="-110" windowWidth="19420" windowHeight="10420" xr2:uid="{812BEB86-34F5-4F03-90EC-D4C084FEA927}"/>
  </bookViews>
  <sheets>
    <sheet name="Tabulky" sheetId="16" r:id="rId1"/>
    <sheet name="Data - Výsečový graf" sheetId="31" r:id="rId2"/>
    <sheet name="Data - XY bodový" sheetId="37" r:id="rId3"/>
    <sheet name="Data - Kartogram" sheetId="4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37" l="1"/>
  <c r="B22" i="37"/>
  <c r="C21" i="37"/>
  <c r="B21" i="37"/>
  <c r="C20" i="37"/>
  <c r="B20" i="37"/>
  <c r="C19" i="37"/>
  <c r="B19" i="37"/>
  <c r="C18" i="37"/>
  <c r="B18" i="37"/>
  <c r="C17" i="37"/>
  <c r="B17" i="37"/>
  <c r="C16" i="37"/>
  <c r="B16" i="37"/>
  <c r="C15" i="37"/>
  <c r="B15" i="37"/>
  <c r="C14" i="37"/>
  <c r="B14" i="37"/>
  <c r="C13" i="37"/>
  <c r="B13" i="37"/>
  <c r="C12" i="37"/>
  <c r="B12" i="37"/>
  <c r="C11" i="37"/>
  <c r="B11" i="37"/>
  <c r="C10" i="37"/>
  <c r="B10" i="37"/>
  <c r="C9" i="37"/>
  <c r="B9" i="37"/>
  <c r="C8" i="37"/>
  <c r="B8" i="37"/>
  <c r="C7" i="37"/>
  <c r="B7" i="37"/>
  <c r="C6" i="37"/>
  <c r="B6" i="37"/>
  <c r="C5" i="37"/>
  <c r="B5" i="37"/>
  <c r="C4" i="37"/>
  <c r="B4" i="37"/>
  <c r="C3" i="37"/>
  <c r="B3" i="37"/>
  <c r="C2" i="37"/>
  <c r="B2" i="37"/>
  <c r="B25" i="31"/>
  <c r="B9" i="31"/>
  <c r="H24" i="16"/>
  <c r="G24" i="16"/>
  <c r="F24" i="16"/>
  <c r="E24" i="16"/>
  <c r="D24" i="16"/>
  <c r="H23" i="16"/>
  <c r="G23" i="16"/>
  <c r="F23" i="16"/>
  <c r="E23" i="16"/>
  <c r="I23" i="16" s="1"/>
  <c r="D23" i="16"/>
  <c r="H22" i="16"/>
  <c r="G22" i="16"/>
  <c r="F22" i="16"/>
  <c r="E22" i="16"/>
  <c r="D22" i="16"/>
  <c r="H21" i="16"/>
  <c r="G21" i="16"/>
  <c r="F21" i="16"/>
  <c r="E21" i="16"/>
  <c r="I21" i="16" s="1"/>
  <c r="D21" i="16"/>
  <c r="H20" i="16"/>
  <c r="G20" i="16"/>
  <c r="F20" i="16"/>
  <c r="E20" i="16"/>
  <c r="D20" i="16"/>
  <c r="H19" i="16"/>
  <c r="G19" i="16"/>
  <c r="F19" i="16"/>
  <c r="E19" i="16"/>
  <c r="I19" i="16" s="1"/>
  <c r="D19" i="16"/>
  <c r="H18" i="16"/>
  <c r="G18" i="16"/>
  <c r="F18" i="16"/>
  <c r="E18" i="16"/>
  <c r="D18" i="16"/>
  <c r="H17" i="16"/>
  <c r="H25" i="16" s="1"/>
  <c r="G17" i="16"/>
  <c r="G25" i="16" s="1"/>
  <c r="F17" i="16"/>
  <c r="F25" i="16" s="1"/>
  <c r="E17" i="16"/>
  <c r="D17" i="16"/>
  <c r="H12" i="16"/>
  <c r="G12" i="16"/>
  <c r="F12" i="16"/>
  <c r="E12" i="16"/>
  <c r="I11" i="16"/>
  <c r="I10" i="16"/>
  <c r="I9" i="16"/>
  <c r="I8" i="16"/>
  <c r="I7" i="16"/>
  <c r="I6" i="16"/>
  <c r="I5" i="16"/>
  <c r="I4" i="16"/>
  <c r="I12" i="16" s="1"/>
  <c r="I17" i="16" l="1"/>
  <c r="E25" i="16"/>
  <c r="I18" i="16"/>
  <c r="I20" i="16"/>
  <c r="I22" i="16"/>
  <c r="I24" i="16"/>
  <c r="I25" i="16" l="1"/>
  <c r="E26" i="16" l="1"/>
  <c r="F26" i="16"/>
  <c r="G26" i="16"/>
  <c r="H26" i="16"/>
</calcChain>
</file>

<file path=xl/sharedStrings.xml><?xml version="1.0" encoding="utf-8"?>
<sst xmlns="http://schemas.openxmlformats.org/spreadsheetml/2006/main" count="131" uniqueCount="103">
  <si>
    <t>MSZ</t>
  </si>
  <si>
    <t>NRZ</t>
  </si>
  <si>
    <t>BRZ</t>
  </si>
  <si>
    <t>Hliník</t>
  </si>
  <si>
    <t>Železo</t>
  </si>
  <si>
    <t>Měď</t>
  </si>
  <si>
    <t>Mosaz</t>
  </si>
  <si>
    <t>Bronz</t>
  </si>
  <si>
    <t>Nerez</t>
  </si>
  <si>
    <t>Zinek</t>
  </si>
  <si>
    <t>Olovo</t>
  </si>
  <si>
    <t>ALU</t>
  </si>
  <si>
    <t>FER</t>
  </si>
  <si>
    <t>CUP</t>
  </si>
  <si>
    <t>ZNC</t>
  </si>
  <si>
    <t>PBU</t>
  </si>
  <si>
    <t>Surovina</t>
  </si>
  <si>
    <t>Kód</t>
  </si>
  <si>
    <t>Cena za kg</t>
  </si>
  <si>
    <t>rok 2017</t>
  </si>
  <si>
    <t>rok 2018</t>
  </si>
  <si>
    <t>rok 2019</t>
  </si>
  <si>
    <t>rok 2020</t>
  </si>
  <si>
    <t>Celkem</t>
  </si>
  <si>
    <t>č.</t>
  </si>
  <si>
    <t>Tabulka 1: Množství vykoupených vybraných surovin v kg v letech 2017–2020</t>
  </si>
  <si>
    <t>Tabulka 2: Finanční náklady na výkup vybraných surovin v Kč v letech 2017–2020</t>
  </si>
  <si>
    <t>Jihomoravský kraj</t>
  </si>
  <si>
    <t>Středočeský kraj</t>
  </si>
  <si>
    <t>Zlínský kraj</t>
  </si>
  <si>
    <t>Hlavní město Praha</t>
  </si>
  <si>
    <t>Královéhradecký kraj</t>
  </si>
  <si>
    <t>Německo</t>
  </si>
  <si>
    <t>Francie</t>
  </si>
  <si>
    <t>Itálie</t>
  </si>
  <si>
    <t>Španělsko</t>
  </si>
  <si>
    <t>Polsko</t>
  </si>
  <si>
    <t>Rumunsko</t>
  </si>
  <si>
    <t>Nizozemsko</t>
  </si>
  <si>
    <t>Česko</t>
  </si>
  <si>
    <t>Belgie</t>
  </si>
  <si>
    <t>Řecko</t>
  </si>
  <si>
    <t>Švédsko</t>
  </si>
  <si>
    <t>Portugalsko</t>
  </si>
  <si>
    <t>Maďarsko</t>
  </si>
  <si>
    <t>Rakousko</t>
  </si>
  <si>
    <t>Bulharsko</t>
  </si>
  <si>
    <t>Dánsko</t>
  </si>
  <si>
    <t>Finsko</t>
  </si>
  <si>
    <t>Slovensko</t>
  </si>
  <si>
    <t>Irsko</t>
  </si>
  <si>
    <t>Chorvatsko</t>
  </si>
  <si>
    <t>Litva</t>
  </si>
  <si>
    <t>Slovinsko</t>
  </si>
  <si>
    <t>Lotyšsko</t>
  </si>
  <si>
    <t>Estonsko</t>
  </si>
  <si>
    <t>Kypr</t>
  </si>
  <si>
    <t>Lucembursko</t>
  </si>
  <si>
    <t>Malta</t>
  </si>
  <si>
    <t>Stát</t>
  </si>
  <si>
    <t>Jihočeský kraj</t>
  </si>
  <si>
    <t>Plzeňský kraj</t>
  </si>
  <si>
    <t>Karlovarský kraj</t>
  </si>
  <si>
    <t>Ústecký kraj</t>
  </si>
  <si>
    <t>Liberecký kraj</t>
  </si>
  <si>
    <t>Pardubický kraj</t>
  </si>
  <si>
    <t>Kraj Vysočina</t>
  </si>
  <si>
    <t>Olomoucký kraj</t>
  </si>
  <si>
    <t>Moravskoslezský kraj</t>
  </si>
  <si>
    <t>Kraje</t>
  </si>
  <si>
    <t>Podíl nákladů</t>
  </si>
  <si>
    <t>Knihovna</t>
  </si>
  <si>
    <t>detektivní</t>
  </si>
  <si>
    <t>historické</t>
  </si>
  <si>
    <t>humoristické</t>
  </si>
  <si>
    <t>psychologické</t>
  </si>
  <si>
    <t>dívčí</t>
  </si>
  <si>
    <t>Biografie</t>
  </si>
  <si>
    <t>Cestopisy</t>
  </si>
  <si>
    <t>Fantasy</t>
  </si>
  <si>
    <t>Poezie</t>
  </si>
  <si>
    <t>Povídky</t>
  </si>
  <si>
    <t>Romány</t>
  </si>
  <si>
    <t>Prodej aut 2021</t>
  </si>
  <si>
    <t>Značka</t>
  </si>
  <si>
    <t>Literární žánr</t>
  </si>
  <si>
    <t>Počet v ks</t>
  </si>
  <si>
    <t>Počet</t>
  </si>
  <si>
    <t>Ford Mondeo</t>
  </si>
  <si>
    <t>Ford Focus</t>
  </si>
  <si>
    <t>Hyundai i30</t>
  </si>
  <si>
    <t>VW Touran</t>
  </si>
  <si>
    <t>VW Passat</t>
  </si>
  <si>
    <t>Škoda</t>
  </si>
  <si>
    <t>Octávia</t>
  </si>
  <si>
    <t>Fábia</t>
  </si>
  <si>
    <t>Superb</t>
  </si>
  <si>
    <t>Rapid</t>
  </si>
  <si>
    <t>Ostatní</t>
  </si>
  <si>
    <t>x</t>
  </si>
  <si>
    <r>
      <t>x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</si>
  <si>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x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</si>
  <si>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Počet obyvatel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</si>
</sst>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0"/>
      <name val="Helv"/>
      <charset val="238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8"/>
      <name val="Calibri Light"/>
      <family val="2"/>
      <charset val="238"/>
      <scheme val="maj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3"/>
    </xf>
    <xf numFmtId="0" fontId="0" fillId="0" borderId="1" xfId="0" applyBorder="1" applyAlignment="1">
      <alignment horizontal="right" indent="1"/>
    </xf>
    <xf numFmtId="0" fontId="0" fillId="0" borderId="3" xfId="0" applyBorder="1" applyAlignment="1">
      <alignment horizontal="left" indent="1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right" indent="1"/>
    </xf>
    <xf numFmtId="0" fontId="3" fillId="0" borderId="4" xfId="1" applyBorder="1" applyAlignment="1">
      <alignment horizontal="left"/>
    </xf>
    <xf numFmtId="0" fontId="3" fillId="0" borderId="0" xfId="1" applyFill="1" applyBorder="1" applyAlignment="1">
      <alignment horizontal="left"/>
    </xf>
    <xf numFmtId="0" fontId="8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/>
    <xf numFmtId="3" fontId="6" fillId="0" borderId="0" xfId="0" applyNumberFormat="1" applyFont="1" applyFill="1" applyBorder="1"/>
    <xf numFmtId="10" fontId="6" fillId="0" borderId="0" xfId="2" applyNumberFormat="1" applyFont="1" applyFill="1" applyBorder="1"/>
    <xf numFmtId="0" fontId="6" fillId="0" borderId="1" xfId="0" applyFont="1" applyFill="1" applyBorder="1"/>
    <xf numFmtId="44" fontId="6" fillId="0" borderId="1" xfId="0" applyNumberFormat="1" applyFont="1" applyFill="1" applyBorder="1"/>
    <xf numFmtId="3" fontId="6" fillId="0" borderId="1" xfId="0" applyNumberFormat="1" applyFont="1" applyFill="1" applyBorder="1"/>
    <xf numFmtId="3" fontId="9" fillId="0" borderId="1" xfId="0" applyNumberFormat="1" applyFont="1" applyFill="1" applyBorder="1"/>
    <xf numFmtId="44" fontId="9" fillId="0" borderId="1" xfId="0" applyNumberFormat="1" applyFont="1" applyFill="1" applyBorder="1"/>
    <xf numFmtId="0" fontId="9" fillId="0" borderId="1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2" borderId="1" xfId="0" applyFont="1" applyFill="1" applyBorder="1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6" fillId="0" borderId="1" xfId="3" applyFont="1" applyBorder="1"/>
    <xf numFmtId="0" fontId="0" fillId="2" borderId="1" xfId="0" applyFill="1" applyBorder="1"/>
    <xf numFmtId="0" fontId="6" fillId="2" borderId="1" xfId="3" applyFont="1" applyFill="1" applyBorder="1"/>
  </cellXfs>
  <cellStyles count="4">
    <cellStyle name="Název" xfId="1" builtinId="15"/>
    <cellStyle name="Normální" xfId="0" builtinId="0"/>
    <cellStyle name="Normální 2" xfId="3" xr:uid="{679F5DF8-1D8E-49F0-AF66-4808C5AAC688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3D7D1-3FEB-49CD-A163-49696090F361}">
  <sheetPr>
    <tabColor theme="8" tint="0.59999389629810485"/>
    <pageSetUpPr fitToPage="1"/>
  </sheetPr>
  <dimension ref="A2:I26"/>
  <sheetViews>
    <sheetView tabSelected="1" workbookViewId="0"/>
  </sheetViews>
  <sheetFormatPr defaultRowHeight="14.5"/>
  <cols>
    <col min="1" max="1" width="8.7265625" style="11"/>
    <col min="2" max="2" width="9.90625" style="11" customWidth="1"/>
    <col min="3" max="3" width="8.7265625" style="11"/>
    <col min="4" max="4" width="11.453125" style="11" customWidth="1"/>
    <col min="5" max="5" width="16.08984375" style="11" bestFit="1" customWidth="1"/>
    <col min="6" max="8" width="18.6328125" style="11" bestFit="1" customWidth="1"/>
    <col min="9" max="9" width="16.36328125" style="11" bestFit="1" customWidth="1"/>
    <col min="10" max="16384" width="8.7265625" style="11"/>
  </cols>
  <sheetData>
    <row r="2" spans="1:9" ht="23.5">
      <c r="A2" s="10" t="s">
        <v>25</v>
      </c>
      <c r="B2" s="10"/>
      <c r="C2" s="10"/>
      <c r="D2" s="10"/>
      <c r="E2" s="10"/>
      <c r="F2" s="10"/>
      <c r="G2" s="10"/>
      <c r="H2" s="10"/>
      <c r="I2" s="10"/>
    </row>
    <row r="3" spans="1:9">
      <c r="A3" s="23" t="s">
        <v>24</v>
      </c>
      <c r="B3" s="23" t="s">
        <v>16</v>
      </c>
      <c r="C3" s="23" t="s">
        <v>17</v>
      </c>
      <c r="D3" s="23" t="s">
        <v>18</v>
      </c>
      <c r="E3" s="23" t="s">
        <v>19</v>
      </c>
      <c r="F3" s="23" t="s">
        <v>20</v>
      </c>
      <c r="G3" s="23" t="s">
        <v>21</v>
      </c>
      <c r="H3" s="23" t="s">
        <v>22</v>
      </c>
      <c r="I3" s="23" t="s">
        <v>23</v>
      </c>
    </row>
    <row r="4" spans="1:9">
      <c r="A4" s="14">
        <v>1</v>
      </c>
      <c r="B4" s="14" t="s">
        <v>3</v>
      </c>
      <c r="C4" s="14" t="s">
        <v>11</v>
      </c>
      <c r="D4" s="15">
        <v>40</v>
      </c>
      <c r="E4" s="16">
        <v>84378</v>
      </c>
      <c r="F4" s="16">
        <v>86463</v>
      </c>
      <c r="G4" s="16">
        <v>85654</v>
      </c>
      <c r="H4" s="16">
        <v>78816</v>
      </c>
      <c r="I4" s="16">
        <f>SUM(E4:H4)</f>
        <v>335311</v>
      </c>
    </row>
    <row r="5" spans="1:9">
      <c r="A5" s="14">
        <v>2</v>
      </c>
      <c r="B5" s="14" t="s">
        <v>4</v>
      </c>
      <c r="C5" s="14" t="s">
        <v>12</v>
      </c>
      <c r="D5" s="15">
        <v>6.5</v>
      </c>
      <c r="E5" s="16">
        <v>264401</v>
      </c>
      <c r="F5" s="16">
        <v>264098</v>
      </c>
      <c r="G5" s="16">
        <v>250415</v>
      </c>
      <c r="H5" s="16">
        <v>232425</v>
      </c>
      <c r="I5" s="16">
        <f t="shared" ref="I5:I11" si="0">SUM(E5:H5)</f>
        <v>1011339</v>
      </c>
    </row>
    <row r="6" spans="1:9">
      <c r="A6" s="14">
        <v>3</v>
      </c>
      <c r="B6" s="14" t="s">
        <v>5</v>
      </c>
      <c r="C6" s="14" t="s">
        <v>13</v>
      </c>
      <c r="D6" s="15">
        <v>85</v>
      </c>
      <c r="E6" s="16">
        <v>13709</v>
      </c>
      <c r="F6" s="16">
        <v>14957</v>
      </c>
      <c r="G6" s="16">
        <v>14571</v>
      </c>
      <c r="H6" s="16">
        <v>13239</v>
      </c>
      <c r="I6" s="16">
        <f t="shared" si="0"/>
        <v>56476</v>
      </c>
    </row>
    <row r="7" spans="1:9">
      <c r="A7" s="14">
        <v>4</v>
      </c>
      <c r="B7" s="14" t="s">
        <v>6</v>
      </c>
      <c r="C7" s="14" t="s">
        <v>0</v>
      </c>
      <c r="D7" s="15">
        <v>95</v>
      </c>
      <c r="E7" s="16">
        <v>25387</v>
      </c>
      <c r="F7" s="16">
        <v>27699</v>
      </c>
      <c r="G7" s="16">
        <v>26983</v>
      </c>
      <c r="H7" s="16">
        <v>24517</v>
      </c>
      <c r="I7" s="16">
        <f t="shared" si="0"/>
        <v>104586</v>
      </c>
    </row>
    <row r="8" spans="1:9">
      <c r="A8" s="14">
        <v>5</v>
      </c>
      <c r="B8" s="14" t="s">
        <v>7</v>
      </c>
      <c r="C8" s="14" t="s">
        <v>2</v>
      </c>
      <c r="D8" s="15">
        <v>125</v>
      </c>
      <c r="E8" s="16">
        <v>15232</v>
      </c>
      <c r="F8" s="16">
        <v>16619</v>
      </c>
      <c r="G8" s="16">
        <v>16190</v>
      </c>
      <c r="H8" s="16">
        <v>14710</v>
      </c>
      <c r="I8" s="16">
        <f t="shared" si="0"/>
        <v>62751</v>
      </c>
    </row>
    <row r="9" spans="1:9">
      <c r="A9" s="14">
        <v>6</v>
      </c>
      <c r="B9" s="14" t="s">
        <v>8</v>
      </c>
      <c r="C9" s="14" t="s">
        <v>1</v>
      </c>
      <c r="D9" s="15">
        <v>22</v>
      </c>
      <c r="E9" s="16">
        <v>20547</v>
      </c>
      <c r="F9" s="16">
        <v>24176</v>
      </c>
      <c r="G9" s="16">
        <v>21475</v>
      </c>
      <c r="H9" s="16">
        <v>18971</v>
      </c>
      <c r="I9" s="16">
        <f t="shared" si="0"/>
        <v>85169</v>
      </c>
    </row>
    <row r="10" spans="1:9">
      <c r="A10" s="14">
        <v>7</v>
      </c>
      <c r="B10" s="14" t="s">
        <v>9</v>
      </c>
      <c r="C10" s="14" t="s">
        <v>14</v>
      </c>
      <c r="D10" s="15">
        <v>38</v>
      </c>
      <c r="E10" s="16">
        <v>2197</v>
      </c>
      <c r="F10" s="16">
        <v>1769</v>
      </c>
      <c r="G10" s="16">
        <v>1801</v>
      </c>
      <c r="H10" s="16">
        <v>1706</v>
      </c>
      <c r="I10" s="16">
        <f t="shared" si="0"/>
        <v>7473</v>
      </c>
    </row>
    <row r="11" spans="1:9">
      <c r="A11" s="14">
        <v>8</v>
      </c>
      <c r="B11" s="14" t="s">
        <v>10</v>
      </c>
      <c r="C11" s="14" t="s">
        <v>15</v>
      </c>
      <c r="D11" s="15">
        <v>36</v>
      </c>
      <c r="E11" s="16">
        <v>2769</v>
      </c>
      <c r="F11" s="16">
        <v>2237</v>
      </c>
      <c r="G11" s="16">
        <v>2115</v>
      </c>
      <c r="H11" s="16">
        <v>1830</v>
      </c>
      <c r="I11" s="16">
        <f t="shared" si="0"/>
        <v>8951</v>
      </c>
    </row>
    <row r="12" spans="1:9">
      <c r="A12" s="20" t="s">
        <v>23</v>
      </c>
      <c r="B12" s="21"/>
      <c r="C12" s="21"/>
      <c r="D12" s="22"/>
      <c r="E12" s="17">
        <f>SUBTOTAL(109,Tabulky!$E$4:$E$11)</f>
        <v>428620</v>
      </c>
      <c r="F12" s="17">
        <f>SUBTOTAL(109,Tabulky!$F$4:$F$11)</f>
        <v>438018</v>
      </c>
      <c r="G12" s="17">
        <f>SUBTOTAL(109,Tabulky!$G$4:$G$11)</f>
        <v>419204</v>
      </c>
      <c r="H12" s="17">
        <f>SUBTOTAL(109,Tabulky!$H$4:$H$11)</f>
        <v>386214</v>
      </c>
      <c r="I12" s="17">
        <f>SUBTOTAL(109,Tabulky!$I$4:$I$11)</f>
        <v>1672056</v>
      </c>
    </row>
    <row r="13" spans="1:9">
      <c r="E13" s="12"/>
      <c r="F13" s="12"/>
      <c r="G13" s="12"/>
      <c r="H13" s="12"/>
      <c r="I13" s="12"/>
    </row>
    <row r="15" spans="1:9" ht="23.5">
      <c r="A15" s="10" t="s">
        <v>26</v>
      </c>
      <c r="B15" s="10"/>
      <c r="C15" s="10"/>
      <c r="D15" s="10"/>
      <c r="E15" s="10"/>
      <c r="F15" s="10"/>
      <c r="G15" s="10"/>
      <c r="H15" s="10"/>
      <c r="I15" s="10"/>
    </row>
    <row r="16" spans="1:9">
      <c r="A16" s="23" t="s">
        <v>24</v>
      </c>
      <c r="B16" s="23" t="s">
        <v>16</v>
      </c>
      <c r="C16" s="23" t="s">
        <v>17</v>
      </c>
      <c r="D16" s="23" t="s">
        <v>18</v>
      </c>
      <c r="E16" s="23" t="s">
        <v>19</v>
      </c>
      <c r="F16" s="23" t="s">
        <v>20</v>
      </c>
      <c r="G16" s="23" t="s">
        <v>21</v>
      </c>
      <c r="H16" s="23" t="s">
        <v>22</v>
      </c>
      <c r="I16" s="23" t="s">
        <v>23</v>
      </c>
    </row>
    <row r="17" spans="1:9">
      <c r="A17" s="14">
        <v>1</v>
      </c>
      <c r="B17" s="14" t="s">
        <v>3</v>
      </c>
      <c r="C17" s="14" t="s">
        <v>11</v>
      </c>
      <c r="D17" s="15">
        <f>D4</f>
        <v>40</v>
      </c>
      <c r="E17" s="15">
        <f t="shared" ref="E17:E24" si="1">$D4*E4</f>
        <v>3375120</v>
      </c>
      <c r="F17" s="15">
        <f>$D4*F4</f>
        <v>3458520</v>
      </c>
      <c r="G17" s="15">
        <f>$D4*G4</f>
        <v>3426160</v>
      </c>
      <c r="H17" s="15">
        <f>$D4*H4</f>
        <v>3152640</v>
      </c>
      <c r="I17" s="15">
        <f>SUM(E17:H17)</f>
        <v>13412440</v>
      </c>
    </row>
    <row r="18" spans="1:9">
      <c r="A18" s="14">
        <v>2</v>
      </c>
      <c r="B18" s="14" t="s">
        <v>4</v>
      </c>
      <c r="C18" s="14" t="s">
        <v>12</v>
      </c>
      <c r="D18" s="15">
        <f t="shared" ref="D18:D24" si="2">D5</f>
        <v>6.5</v>
      </c>
      <c r="E18" s="15">
        <f t="shared" si="1"/>
        <v>1718606.5</v>
      </c>
      <c r="F18" s="15">
        <f t="shared" ref="F18:H24" si="3">$D5*F5</f>
        <v>1716637</v>
      </c>
      <c r="G18" s="15">
        <f t="shared" si="3"/>
        <v>1627697.5</v>
      </c>
      <c r="H18" s="15">
        <f t="shared" si="3"/>
        <v>1510762.5</v>
      </c>
      <c r="I18" s="15">
        <f t="shared" ref="I18:I24" si="4">SUM(E18:H18)</f>
        <v>6573703.5</v>
      </c>
    </row>
    <row r="19" spans="1:9">
      <c r="A19" s="14">
        <v>3</v>
      </c>
      <c r="B19" s="14" t="s">
        <v>5</v>
      </c>
      <c r="C19" s="14" t="s">
        <v>13</v>
      </c>
      <c r="D19" s="15">
        <f t="shared" si="2"/>
        <v>85</v>
      </c>
      <c r="E19" s="15">
        <f t="shared" si="1"/>
        <v>1165265</v>
      </c>
      <c r="F19" s="15">
        <f t="shared" si="3"/>
        <v>1271345</v>
      </c>
      <c r="G19" s="15">
        <f t="shared" si="3"/>
        <v>1238535</v>
      </c>
      <c r="H19" s="15">
        <f t="shared" si="3"/>
        <v>1125315</v>
      </c>
      <c r="I19" s="15">
        <f t="shared" si="4"/>
        <v>4800460</v>
      </c>
    </row>
    <row r="20" spans="1:9">
      <c r="A20" s="14">
        <v>4</v>
      </c>
      <c r="B20" s="14" t="s">
        <v>6</v>
      </c>
      <c r="C20" s="14" t="s">
        <v>0</v>
      </c>
      <c r="D20" s="15">
        <f t="shared" si="2"/>
        <v>95</v>
      </c>
      <c r="E20" s="15">
        <f t="shared" si="1"/>
        <v>2411765</v>
      </c>
      <c r="F20" s="15">
        <f t="shared" si="3"/>
        <v>2631405</v>
      </c>
      <c r="G20" s="15">
        <f t="shared" si="3"/>
        <v>2563385</v>
      </c>
      <c r="H20" s="15">
        <f t="shared" si="3"/>
        <v>2329115</v>
      </c>
      <c r="I20" s="15">
        <f t="shared" si="4"/>
        <v>9935670</v>
      </c>
    </row>
    <row r="21" spans="1:9">
      <c r="A21" s="14">
        <v>5</v>
      </c>
      <c r="B21" s="14" t="s">
        <v>7</v>
      </c>
      <c r="C21" s="14" t="s">
        <v>2</v>
      </c>
      <c r="D21" s="15">
        <f t="shared" si="2"/>
        <v>125</v>
      </c>
      <c r="E21" s="15">
        <f t="shared" si="1"/>
        <v>1904000</v>
      </c>
      <c r="F21" s="15">
        <f t="shared" si="3"/>
        <v>2077375</v>
      </c>
      <c r="G21" s="15">
        <f t="shared" si="3"/>
        <v>2023750</v>
      </c>
      <c r="H21" s="15">
        <f t="shared" si="3"/>
        <v>1838750</v>
      </c>
      <c r="I21" s="15">
        <f t="shared" si="4"/>
        <v>7843875</v>
      </c>
    </row>
    <row r="22" spans="1:9">
      <c r="A22" s="14">
        <v>6</v>
      </c>
      <c r="B22" s="14" t="s">
        <v>8</v>
      </c>
      <c r="C22" s="14" t="s">
        <v>1</v>
      </c>
      <c r="D22" s="15">
        <f t="shared" si="2"/>
        <v>22</v>
      </c>
      <c r="E22" s="15">
        <f t="shared" si="1"/>
        <v>452034</v>
      </c>
      <c r="F22" s="15">
        <f t="shared" si="3"/>
        <v>531872</v>
      </c>
      <c r="G22" s="15">
        <f t="shared" si="3"/>
        <v>472450</v>
      </c>
      <c r="H22" s="15">
        <f t="shared" si="3"/>
        <v>417362</v>
      </c>
      <c r="I22" s="15">
        <f t="shared" si="4"/>
        <v>1873718</v>
      </c>
    </row>
    <row r="23" spans="1:9">
      <c r="A23" s="14">
        <v>7</v>
      </c>
      <c r="B23" s="14" t="s">
        <v>9</v>
      </c>
      <c r="C23" s="14" t="s">
        <v>14</v>
      </c>
      <c r="D23" s="15">
        <f t="shared" si="2"/>
        <v>38</v>
      </c>
      <c r="E23" s="15">
        <f t="shared" si="1"/>
        <v>83486</v>
      </c>
      <c r="F23" s="15">
        <f t="shared" si="3"/>
        <v>67222</v>
      </c>
      <c r="G23" s="15">
        <f t="shared" si="3"/>
        <v>68438</v>
      </c>
      <c r="H23" s="15">
        <f t="shared" si="3"/>
        <v>64828</v>
      </c>
      <c r="I23" s="15">
        <f t="shared" si="4"/>
        <v>283974</v>
      </c>
    </row>
    <row r="24" spans="1:9">
      <c r="A24" s="14">
        <v>8</v>
      </c>
      <c r="B24" s="14" t="s">
        <v>10</v>
      </c>
      <c r="C24" s="14" t="s">
        <v>15</v>
      </c>
      <c r="D24" s="15">
        <f t="shared" si="2"/>
        <v>36</v>
      </c>
      <c r="E24" s="15">
        <f t="shared" si="1"/>
        <v>99684</v>
      </c>
      <c r="F24" s="15">
        <f t="shared" si="3"/>
        <v>80532</v>
      </c>
      <c r="G24" s="15">
        <f t="shared" si="3"/>
        <v>76140</v>
      </c>
      <c r="H24" s="15">
        <f t="shared" si="3"/>
        <v>65880</v>
      </c>
      <c r="I24" s="15">
        <f t="shared" si="4"/>
        <v>322236</v>
      </c>
    </row>
    <row r="25" spans="1:9">
      <c r="A25" s="19" t="s">
        <v>23</v>
      </c>
      <c r="B25" s="19"/>
      <c r="C25" s="19"/>
      <c r="D25" s="19"/>
      <c r="E25" s="18">
        <f>SUBTOTAL(109,Tabulky!$E$17:$E$24)</f>
        <v>11209960.5</v>
      </c>
      <c r="F25" s="18">
        <f>SUBTOTAL(109,Tabulky!$F$17:$F$24)</f>
        <v>11834908</v>
      </c>
      <c r="G25" s="18">
        <f>SUBTOTAL(109,Tabulky!$G$17:$G$24)</f>
        <v>11496555.5</v>
      </c>
      <c r="H25" s="18">
        <f>SUBTOTAL(109,Tabulky!$H$17:$H$24)</f>
        <v>10504652.5</v>
      </c>
      <c r="I25" s="18">
        <f>SUBTOTAL(109,Tabulky!$I$17:$I$24)</f>
        <v>45046076.5</v>
      </c>
    </row>
    <row r="26" spans="1:9">
      <c r="B26" s="11" t="s">
        <v>70</v>
      </c>
      <c r="E26" s="13">
        <f>E25/$I$25</f>
        <v>0.24885542473382782</v>
      </c>
      <c r="F26" s="13">
        <f>F25/$I$25</f>
        <v>0.2627289415538776</v>
      </c>
      <c r="G26" s="13">
        <f>G25/$I$25</f>
        <v>0.25521768804881373</v>
      </c>
      <c r="H26" s="13">
        <f>H25/$I$25</f>
        <v>0.23319794566348082</v>
      </c>
    </row>
  </sheetData>
  <mergeCells count="4">
    <mergeCell ref="A2:I2"/>
    <mergeCell ref="A15:I15"/>
    <mergeCell ref="A12:D12"/>
    <mergeCell ref="A25:D25"/>
  </mergeCells>
  <phoneticPr fontId="4" type="noConversion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6" orientation="portrait" r:id="rId1"/>
  <ignoredErrors>
    <ignoredError sqref="I4:I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EED72-FAAA-413F-9928-AEF95E701A65}">
  <sheetPr>
    <tabColor theme="8" tint="0.59999389629810485"/>
  </sheetPr>
  <dimension ref="A2:B29"/>
  <sheetViews>
    <sheetView workbookViewId="0"/>
  </sheetViews>
  <sheetFormatPr defaultRowHeight="14.5"/>
  <cols>
    <col min="1" max="1" width="20.81640625" customWidth="1"/>
    <col min="2" max="2" width="10.6328125" customWidth="1"/>
  </cols>
  <sheetData>
    <row r="2" spans="1:2" ht="23.5">
      <c r="A2" s="8" t="s">
        <v>71</v>
      </c>
      <c r="B2" s="8"/>
    </row>
    <row r="3" spans="1:2" ht="15" thickBot="1">
      <c r="A3" s="6" t="s">
        <v>85</v>
      </c>
      <c r="B3" s="6" t="s">
        <v>86</v>
      </c>
    </row>
    <row r="4" spans="1:2">
      <c r="A4" s="5" t="s">
        <v>77</v>
      </c>
      <c r="B4" s="7">
        <v>23</v>
      </c>
    </row>
    <row r="5" spans="1:2">
      <c r="A5" s="2" t="s">
        <v>78</v>
      </c>
      <c r="B5" s="4">
        <v>14</v>
      </c>
    </row>
    <row r="6" spans="1:2">
      <c r="A6" s="2" t="s">
        <v>79</v>
      </c>
      <c r="B6" s="4">
        <v>35</v>
      </c>
    </row>
    <row r="7" spans="1:2">
      <c r="A7" s="2" t="s">
        <v>80</v>
      </c>
      <c r="B7" s="4">
        <v>12</v>
      </c>
    </row>
    <row r="8" spans="1:2">
      <c r="A8" s="2" t="s">
        <v>81</v>
      </c>
      <c r="B8" s="4">
        <v>55</v>
      </c>
    </row>
    <row r="9" spans="1:2">
      <c r="A9" s="2" t="s">
        <v>82</v>
      </c>
      <c r="B9" s="4">
        <f>SUM(B10:B14)</f>
        <v>47</v>
      </c>
    </row>
    <row r="10" spans="1:2">
      <c r="A10" s="3" t="s">
        <v>72</v>
      </c>
      <c r="B10" s="4">
        <v>18</v>
      </c>
    </row>
    <row r="11" spans="1:2">
      <c r="A11" s="3" t="s">
        <v>73</v>
      </c>
      <c r="B11" s="4">
        <v>3</v>
      </c>
    </row>
    <row r="12" spans="1:2">
      <c r="A12" s="3" t="s">
        <v>74</v>
      </c>
      <c r="B12" s="4">
        <v>11</v>
      </c>
    </row>
    <row r="13" spans="1:2">
      <c r="A13" s="3" t="s">
        <v>75</v>
      </c>
      <c r="B13" s="4">
        <v>5</v>
      </c>
    </row>
    <row r="14" spans="1:2">
      <c r="A14" s="3" t="s">
        <v>76</v>
      </c>
      <c r="B14" s="4">
        <v>10</v>
      </c>
    </row>
    <row r="17" spans="1:2" ht="23.5">
      <c r="A17" s="9" t="s">
        <v>83</v>
      </c>
      <c r="B17" s="9"/>
    </row>
    <row r="18" spans="1:2" ht="15" thickBot="1">
      <c r="A18" s="6" t="s">
        <v>84</v>
      </c>
      <c r="B18" s="6" t="s">
        <v>87</v>
      </c>
    </row>
    <row r="19" spans="1:2">
      <c r="A19" s="5" t="s">
        <v>88</v>
      </c>
      <c r="B19" s="7">
        <v>116</v>
      </c>
    </row>
    <row r="20" spans="1:2">
      <c r="A20" s="2" t="s">
        <v>89</v>
      </c>
      <c r="B20" s="4">
        <v>278</v>
      </c>
    </row>
    <row r="21" spans="1:2">
      <c r="A21" s="2" t="s">
        <v>90</v>
      </c>
      <c r="B21" s="4">
        <v>131</v>
      </c>
    </row>
    <row r="22" spans="1:2">
      <c r="A22" s="2" t="s">
        <v>91</v>
      </c>
      <c r="B22" s="4">
        <v>152</v>
      </c>
    </row>
    <row r="23" spans="1:2">
      <c r="A23" s="2" t="s">
        <v>92</v>
      </c>
      <c r="B23" s="4">
        <v>325</v>
      </c>
    </row>
    <row r="24" spans="1:2">
      <c r="A24" s="2" t="s">
        <v>98</v>
      </c>
      <c r="B24" s="4">
        <v>1665</v>
      </c>
    </row>
    <row r="25" spans="1:2">
      <c r="A25" s="2" t="s">
        <v>93</v>
      </c>
      <c r="B25" s="4">
        <f>SUM(B26:B29)</f>
        <v>2058</v>
      </c>
    </row>
    <row r="26" spans="1:2">
      <c r="A26" s="3" t="s">
        <v>94</v>
      </c>
      <c r="B26" s="4">
        <v>937</v>
      </c>
    </row>
    <row r="27" spans="1:2">
      <c r="A27" s="3" t="s">
        <v>95</v>
      </c>
      <c r="B27" s="4">
        <v>632</v>
      </c>
    </row>
    <row r="28" spans="1:2">
      <c r="A28" s="3" t="s">
        <v>96</v>
      </c>
      <c r="B28" s="4">
        <v>337</v>
      </c>
    </row>
    <row r="29" spans="1:2">
      <c r="A29" s="3" t="s">
        <v>97</v>
      </c>
      <c r="B29" s="4">
        <v>152</v>
      </c>
    </row>
  </sheetData>
  <mergeCells count="2">
    <mergeCell ref="A2:B2"/>
    <mergeCell ref="A17:B1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5A664-C234-49E3-BF75-B6A4007EE948}">
  <sheetPr>
    <tabColor theme="8" tint="0.59999389629810485"/>
  </sheetPr>
  <dimension ref="A1:C22"/>
  <sheetViews>
    <sheetView workbookViewId="0">
      <selection activeCell="D1" sqref="D1"/>
    </sheetView>
  </sheetViews>
  <sheetFormatPr defaultRowHeight="14.5"/>
  <sheetData>
    <row r="1" spans="1:3" ht="16.5">
      <c r="A1" s="25" t="s">
        <v>99</v>
      </c>
      <c r="B1" s="25" t="s">
        <v>100</v>
      </c>
      <c r="C1" s="25" t="s">
        <v>101</v>
      </c>
    </row>
    <row r="2" spans="1:3">
      <c r="A2" s="24">
        <v>-10</v>
      </c>
      <c r="B2" s="24">
        <f>A2^2</f>
        <v>100</v>
      </c>
      <c r="C2" s="24">
        <f>A2^3</f>
        <v>-1000</v>
      </c>
    </row>
    <row r="3" spans="1:3">
      <c r="A3" s="24">
        <v>-9</v>
      </c>
      <c r="B3" s="24">
        <f t="shared" ref="B3:B22" si="0">A3^2</f>
        <v>81</v>
      </c>
      <c r="C3" s="24">
        <f t="shared" ref="C3:C22" si="1">A3^3</f>
        <v>-729</v>
      </c>
    </row>
    <row r="4" spans="1:3">
      <c r="A4" s="24">
        <v>-8</v>
      </c>
      <c r="B4" s="24">
        <f t="shared" si="0"/>
        <v>64</v>
      </c>
      <c r="C4" s="24">
        <f t="shared" si="1"/>
        <v>-512</v>
      </c>
    </row>
    <row r="5" spans="1:3">
      <c r="A5" s="24">
        <v>-7</v>
      </c>
      <c r="B5" s="24">
        <f t="shared" si="0"/>
        <v>49</v>
      </c>
      <c r="C5" s="24">
        <f t="shared" si="1"/>
        <v>-343</v>
      </c>
    </row>
    <row r="6" spans="1:3">
      <c r="A6" s="24">
        <v>-6</v>
      </c>
      <c r="B6" s="24">
        <f t="shared" si="0"/>
        <v>36</v>
      </c>
      <c r="C6" s="24">
        <f t="shared" si="1"/>
        <v>-216</v>
      </c>
    </row>
    <row r="7" spans="1:3">
      <c r="A7" s="24">
        <v>-5</v>
      </c>
      <c r="B7" s="24">
        <f t="shared" si="0"/>
        <v>25</v>
      </c>
      <c r="C7" s="24">
        <f t="shared" si="1"/>
        <v>-125</v>
      </c>
    </row>
    <row r="8" spans="1:3">
      <c r="A8" s="24">
        <v>-4</v>
      </c>
      <c r="B8" s="24">
        <f t="shared" si="0"/>
        <v>16</v>
      </c>
      <c r="C8" s="24">
        <f t="shared" si="1"/>
        <v>-64</v>
      </c>
    </row>
    <row r="9" spans="1:3">
      <c r="A9" s="24">
        <v>-3</v>
      </c>
      <c r="B9" s="24">
        <f t="shared" si="0"/>
        <v>9</v>
      </c>
      <c r="C9" s="24">
        <f t="shared" si="1"/>
        <v>-27</v>
      </c>
    </row>
    <row r="10" spans="1:3">
      <c r="A10" s="24">
        <v>-2</v>
      </c>
      <c r="B10" s="24">
        <f t="shared" si="0"/>
        <v>4</v>
      </c>
      <c r="C10" s="24">
        <f t="shared" si="1"/>
        <v>-8</v>
      </c>
    </row>
    <row r="11" spans="1:3">
      <c r="A11" s="24">
        <v>-1</v>
      </c>
      <c r="B11" s="24">
        <f t="shared" si="0"/>
        <v>1</v>
      </c>
      <c r="C11" s="24">
        <f t="shared" si="1"/>
        <v>-1</v>
      </c>
    </row>
    <row r="12" spans="1:3">
      <c r="A12" s="24">
        <v>0</v>
      </c>
      <c r="B12" s="24">
        <f t="shared" si="0"/>
        <v>0</v>
      </c>
      <c r="C12" s="24">
        <f t="shared" si="1"/>
        <v>0</v>
      </c>
    </row>
    <row r="13" spans="1:3">
      <c r="A13" s="24">
        <v>1</v>
      </c>
      <c r="B13" s="24">
        <f t="shared" si="0"/>
        <v>1</v>
      </c>
      <c r="C13" s="24">
        <f t="shared" si="1"/>
        <v>1</v>
      </c>
    </row>
    <row r="14" spans="1:3">
      <c r="A14" s="24">
        <v>2</v>
      </c>
      <c r="B14" s="24">
        <f t="shared" si="0"/>
        <v>4</v>
      </c>
      <c r="C14" s="24">
        <f t="shared" si="1"/>
        <v>8</v>
      </c>
    </row>
    <row r="15" spans="1:3">
      <c r="A15" s="24">
        <v>3</v>
      </c>
      <c r="B15" s="24">
        <f t="shared" si="0"/>
        <v>9</v>
      </c>
      <c r="C15" s="24">
        <f t="shared" si="1"/>
        <v>27</v>
      </c>
    </row>
    <row r="16" spans="1:3">
      <c r="A16" s="24">
        <v>4</v>
      </c>
      <c r="B16" s="24">
        <f t="shared" si="0"/>
        <v>16</v>
      </c>
      <c r="C16" s="24">
        <f t="shared" si="1"/>
        <v>64</v>
      </c>
    </row>
    <row r="17" spans="1:3">
      <c r="A17" s="24">
        <v>5</v>
      </c>
      <c r="B17" s="24">
        <f t="shared" si="0"/>
        <v>25</v>
      </c>
      <c r="C17" s="24">
        <f t="shared" si="1"/>
        <v>125</v>
      </c>
    </row>
    <row r="18" spans="1:3">
      <c r="A18" s="24">
        <v>6</v>
      </c>
      <c r="B18" s="24">
        <f t="shared" si="0"/>
        <v>36</v>
      </c>
      <c r="C18" s="24">
        <f t="shared" si="1"/>
        <v>216</v>
      </c>
    </row>
    <row r="19" spans="1:3">
      <c r="A19" s="24">
        <v>7</v>
      </c>
      <c r="B19" s="24">
        <f t="shared" si="0"/>
        <v>49</v>
      </c>
      <c r="C19" s="24">
        <f t="shared" si="1"/>
        <v>343</v>
      </c>
    </row>
    <row r="20" spans="1:3">
      <c r="A20" s="24">
        <v>8</v>
      </c>
      <c r="B20" s="24">
        <f t="shared" si="0"/>
        <v>64</v>
      </c>
      <c r="C20" s="24">
        <f t="shared" si="1"/>
        <v>512</v>
      </c>
    </row>
    <row r="21" spans="1:3">
      <c r="A21" s="24">
        <v>9</v>
      </c>
      <c r="B21" s="24">
        <f t="shared" si="0"/>
        <v>81</v>
      </c>
      <c r="C21" s="24">
        <f t="shared" si="1"/>
        <v>729</v>
      </c>
    </row>
    <row r="22" spans="1:3">
      <c r="A22" s="24">
        <v>10</v>
      </c>
      <c r="B22" s="24">
        <f t="shared" si="0"/>
        <v>100</v>
      </c>
      <c r="C22" s="24">
        <f t="shared" si="1"/>
        <v>1000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F5552-0AA1-4367-AC14-8DDEA10BD406}">
  <sheetPr>
    <tabColor theme="8" tint="0.59999389629810485"/>
  </sheetPr>
  <dimension ref="A1:C45"/>
  <sheetViews>
    <sheetView workbookViewId="0">
      <selection activeCell="C1" sqref="C1"/>
    </sheetView>
  </sheetViews>
  <sheetFormatPr defaultRowHeight="14.5"/>
  <cols>
    <col min="1" max="1" width="18.36328125" bestFit="1" customWidth="1"/>
    <col min="2" max="2" width="13.1796875" bestFit="1" customWidth="1"/>
  </cols>
  <sheetData>
    <row r="1" spans="1:3">
      <c r="A1" s="27" t="s">
        <v>69</v>
      </c>
      <c r="B1" s="27" t="s">
        <v>102</v>
      </c>
      <c r="C1" s="1"/>
    </row>
    <row r="2" spans="1:3">
      <c r="A2" s="26" t="s">
        <v>30</v>
      </c>
      <c r="B2" s="26">
        <v>1275406</v>
      </c>
    </row>
    <row r="3" spans="1:3">
      <c r="A3" s="26" t="s">
        <v>28</v>
      </c>
      <c r="B3" s="26">
        <v>1386824</v>
      </c>
    </row>
    <row r="4" spans="1:3">
      <c r="A4" s="26" t="s">
        <v>60</v>
      </c>
      <c r="B4" s="26">
        <v>637047</v>
      </c>
    </row>
    <row r="5" spans="1:3">
      <c r="A5" s="26" t="s">
        <v>61</v>
      </c>
      <c r="B5" s="26">
        <v>578707</v>
      </c>
    </row>
    <row r="6" spans="1:3">
      <c r="A6" s="26" t="s">
        <v>62</v>
      </c>
      <c r="B6" s="26">
        <v>283210</v>
      </c>
    </row>
    <row r="7" spans="1:3">
      <c r="A7" s="26" t="s">
        <v>63</v>
      </c>
      <c r="B7" s="26">
        <v>798898</v>
      </c>
    </row>
    <row r="8" spans="1:3">
      <c r="A8" s="26" t="s">
        <v>64</v>
      </c>
      <c r="B8" s="26">
        <v>437570</v>
      </c>
    </row>
    <row r="9" spans="1:3">
      <c r="A9" s="26" t="s">
        <v>31</v>
      </c>
      <c r="B9" s="26">
        <v>542583</v>
      </c>
    </row>
    <row r="10" spans="1:3">
      <c r="A10" s="26" t="s">
        <v>65</v>
      </c>
      <c r="B10" s="26">
        <v>514518</v>
      </c>
    </row>
    <row r="11" spans="1:3">
      <c r="A11" s="26" t="s">
        <v>66</v>
      </c>
      <c r="B11" s="26">
        <v>504025</v>
      </c>
    </row>
    <row r="12" spans="1:3">
      <c r="A12" s="26" t="s">
        <v>27</v>
      </c>
      <c r="B12" s="26">
        <v>1184568</v>
      </c>
    </row>
    <row r="13" spans="1:3">
      <c r="A13" s="26" t="s">
        <v>67</v>
      </c>
      <c r="B13" s="26">
        <v>622930</v>
      </c>
    </row>
    <row r="14" spans="1:3">
      <c r="A14" s="26" t="s">
        <v>29</v>
      </c>
      <c r="B14" s="26">
        <v>572432</v>
      </c>
    </row>
    <row r="15" spans="1:3">
      <c r="A15" s="26" t="s">
        <v>68</v>
      </c>
      <c r="B15" s="26">
        <v>1177989</v>
      </c>
    </row>
    <row r="18" spans="1:2">
      <c r="A18" s="28" t="s">
        <v>59</v>
      </c>
      <c r="B18" s="27" t="s">
        <v>102</v>
      </c>
    </row>
    <row r="19" spans="1:2">
      <c r="A19" s="24" t="s">
        <v>32</v>
      </c>
      <c r="B19" s="24">
        <v>83166711</v>
      </c>
    </row>
    <row r="20" spans="1:2">
      <c r="A20" s="24" t="s">
        <v>33</v>
      </c>
      <c r="B20" s="24">
        <v>67320216</v>
      </c>
    </row>
    <row r="21" spans="1:2">
      <c r="A21" s="24" t="s">
        <v>34</v>
      </c>
      <c r="B21" s="24">
        <v>59641488</v>
      </c>
    </row>
    <row r="22" spans="1:2">
      <c r="A22" s="24" t="s">
        <v>35</v>
      </c>
      <c r="B22" s="24">
        <v>47332614</v>
      </c>
    </row>
    <row r="23" spans="1:2">
      <c r="A23" s="24" t="s">
        <v>36</v>
      </c>
      <c r="B23" s="24">
        <v>37958138</v>
      </c>
    </row>
    <row r="24" spans="1:2">
      <c r="A24" s="24" t="s">
        <v>37</v>
      </c>
      <c r="B24" s="24">
        <v>19328838</v>
      </c>
    </row>
    <row r="25" spans="1:2">
      <c r="A25" s="24" t="s">
        <v>38</v>
      </c>
      <c r="B25" s="24">
        <v>17407585</v>
      </c>
    </row>
    <row r="26" spans="1:2">
      <c r="A26" s="24" t="s">
        <v>39</v>
      </c>
      <c r="B26" s="24">
        <v>10582440</v>
      </c>
    </row>
    <row r="27" spans="1:2">
      <c r="A27" s="24" t="s">
        <v>40</v>
      </c>
      <c r="B27" s="24">
        <v>11560267</v>
      </c>
    </row>
    <row r="28" spans="1:2">
      <c r="A28" s="24" t="s">
        <v>41</v>
      </c>
      <c r="B28" s="24">
        <v>10348565</v>
      </c>
    </row>
    <row r="29" spans="1:2">
      <c r="A29" s="24" t="s">
        <v>42</v>
      </c>
      <c r="B29" s="24">
        <v>10327589</v>
      </c>
    </row>
    <row r="30" spans="1:2">
      <c r="A30" s="24" t="s">
        <v>43</v>
      </c>
      <c r="B30" s="24">
        <v>10295909</v>
      </c>
    </row>
    <row r="31" spans="1:2">
      <c r="A31" s="24" t="s">
        <v>44</v>
      </c>
      <c r="B31" s="24">
        <v>9769526</v>
      </c>
    </row>
    <row r="32" spans="1:2">
      <c r="A32" s="24" t="s">
        <v>45</v>
      </c>
      <c r="B32" s="24">
        <v>8901064</v>
      </c>
    </row>
    <row r="33" spans="1:2">
      <c r="A33" s="24" t="s">
        <v>46</v>
      </c>
      <c r="B33" s="24">
        <v>6951482</v>
      </c>
    </row>
    <row r="34" spans="1:2">
      <c r="A34" s="24" t="s">
        <v>47</v>
      </c>
      <c r="B34" s="24">
        <v>5822763</v>
      </c>
    </row>
    <row r="35" spans="1:2">
      <c r="A35" s="24" t="s">
        <v>48</v>
      </c>
      <c r="B35" s="24">
        <v>5525292</v>
      </c>
    </row>
    <row r="36" spans="1:2">
      <c r="A36" s="24" t="s">
        <v>49</v>
      </c>
      <c r="B36" s="24">
        <v>5457873</v>
      </c>
    </row>
    <row r="37" spans="1:2">
      <c r="A37" s="24" t="s">
        <v>50</v>
      </c>
      <c r="B37" s="24">
        <v>4964440</v>
      </c>
    </row>
    <row r="38" spans="1:2">
      <c r="A38" s="24" t="s">
        <v>51</v>
      </c>
      <c r="B38" s="24">
        <v>4058165</v>
      </c>
    </row>
    <row r="39" spans="1:2">
      <c r="A39" s="24" t="s">
        <v>52</v>
      </c>
      <c r="B39" s="24">
        <v>2794090</v>
      </c>
    </row>
    <row r="40" spans="1:2">
      <c r="A40" s="24" t="s">
        <v>53</v>
      </c>
      <c r="B40" s="24">
        <v>2095861</v>
      </c>
    </row>
    <row r="41" spans="1:2">
      <c r="A41" s="24" t="s">
        <v>54</v>
      </c>
      <c r="B41" s="24">
        <v>1907675</v>
      </c>
    </row>
    <row r="42" spans="1:2">
      <c r="A42" s="24" t="s">
        <v>55</v>
      </c>
      <c r="B42" s="24">
        <v>1328976</v>
      </c>
    </row>
    <row r="43" spans="1:2">
      <c r="A43" s="24" t="s">
        <v>56</v>
      </c>
      <c r="B43" s="24">
        <v>888005</v>
      </c>
    </row>
    <row r="44" spans="1:2">
      <c r="A44" s="24" t="s">
        <v>57</v>
      </c>
      <c r="B44" s="24">
        <v>626108</v>
      </c>
    </row>
    <row r="45" spans="1:2">
      <c r="A45" s="24" t="s">
        <v>58</v>
      </c>
      <c r="B45" s="24">
        <v>514564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Tabulky</vt:lpstr>
      <vt:lpstr>Data - Výsečový graf</vt:lpstr>
      <vt:lpstr>Data - XY bodový</vt:lpstr>
      <vt:lpstr>Data - Kartogram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Gabriela Machová</cp:lastModifiedBy>
  <cp:lastPrinted>2022-10-14T08:21:11Z</cp:lastPrinted>
  <dcterms:created xsi:type="dcterms:W3CDTF">2022-09-19T14:57:54Z</dcterms:created>
  <dcterms:modified xsi:type="dcterms:W3CDTF">2023-10-09T04:13:41Z</dcterms:modified>
</cp:coreProperties>
</file>